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1\Documents\Dokumentumok\2026\"/>
    </mc:Choice>
  </mc:AlternateContent>
  <xr:revisionPtr revIDLastSave="0" documentId="8_{C09FC760-A95F-46AB-83DA-176FD6509B1F}" xr6:coauthVersionLast="47" xr6:coauthVersionMax="47" xr10:uidLastSave="{00000000-0000-0000-0000-000000000000}"/>
  <bookViews>
    <workbookView xWindow="-108" yWindow="-108" windowWidth="23256" windowHeight="12456" xr2:uid="{3F7C6630-085C-4535-88F3-ED3D0FB1F748}"/>
  </bookViews>
  <sheets>
    <sheet name="Munka1" sheetId="1" r:id="rId1"/>
  </sheets>
  <externalReferences>
    <externalReference r:id="rId2"/>
  </externalReferences>
  <definedNames>
    <definedName name="_xlnm.Print_Area" localSheetId="0">Munka1!$A$1:$Q$50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0" i="1" l="1"/>
  <c r="H50" i="1"/>
  <c r="P48" i="1"/>
  <c r="H48" i="1"/>
  <c r="P38" i="1"/>
  <c r="K38" i="1"/>
  <c r="E38" i="1"/>
  <c r="K31" i="1"/>
  <c r="E31" i="1"/>
  <c r="K29" i="1"/>
  <c r="K28" i="1"/>
  <c r="E28" i="1"/>
  <c r="K27" i="1"/>
  <c r="E27" i="1"/>
  <c r="K26" i="1"/>
  <c r="E26" i="1"/>
  <c r="K25" i="1"/>
  <c r="E25" i="1"/>
  <c r="K24" i="1"/>
  <c r="E24" i="1"/>
  <c r="K23" i="1"/>
  <c r="E23" i="1"/>
  <c r="B23" i="1"/>
  <c r="K22" i="1"/>
  <c r="N21" i="1"/>
  <c r="M22" i="1" s="1"/>
  <c r="K21" i="1"/>
  <c r="I21" i="1"/>
  <c r="H22" i="1" s="1"/>
  <c r="H21" i="1"/>
  <c r="C21" i="1"/>
  <c r="B22" i="1" s="1"/>
  <c r="B21" i="1"/>
  <c r="N20" i="1"/>
  <c r="M21" i="1" s="1"/>
  <c r="K20" i="1"/>
  <c r="I20" i="1"/>
  <c r="C20" i="1"/>
  <c r="N19" i="1"/>
  <c r="M20" i="1" s="1"/>
  <c r="M19" i="1"/>
  <c r="K19" i="1"/>
  <c r="I19" i="1"/>
  <c r="H20" i="1" s="1"/>
  <c r="H19" i="1"/>
  <c r="C19" i="1"/>
  <c r="B20" i="1" s="1"/>
  <c r="N18" i="1"/>
  <c r="K18" i="1"/>
  <c r="I18" i="1"/>
  <c r="C18" i="1"/>
  <c r="B19" i="1" s="1"/>
  <c r="B18" i="1"/>
  <c r="N17" i="1"/>
  <c r="M18" i="1" s="1"/>
  <c r="M17" i="1"/>
  <c r="K17" i="1"/>
  <c r="I17" i="1"/>
  <c r="H18" i="1" s="1"/>
  <c r="C17" i="1"/>
  <c r="N16" i="1"/>
  <c r="K16" i="1"/>
  <c r="I16" i="1"/>
  <c r="H17" i="1" s="1"/>
  <c r="H16" i="1"/>
  <c r="C16" i="1"/>
  <c r="B17" i="1" s="1"/>
  <c r="B16" i="1"/>
  <c r="N15" i="1"/>
  <c r="M16" i="1" s="1"/>
  <c r="M15" i="1"/>
  <c r="K15" i="1"/>
  <c r="I15" i="1"/>
  <c r="C15" i="1"/>
  <c r="N14" i="1"/>
  <c r="M14" i="1"/>
  <c r="K14" i="1"/>
  <c r="I14" i="1"/>
  <c r="H15" i="1" s="1"/>
  <c r="H14" i="1"/>
  <c r="C14" i="1"/>
  <c r="B15" i="1" s="1"/>
  <c r="B14" i="1"/>
  <c r="N13" i="1"/>
  <c r="K13" i="1"/>
  <c r="I13" i="1"/>
  <c r="C13" i="1"/>
  <c r="B13" i="1"/>
  <c r="N12" i="1"/>
  <c r="M13" i="1" s="1"/>
  <c r="M12" i="1"/>
  <c r="K12" i="1"/>
  <c r="I12" i="1"/>
  <c r="H13" i="1" s="1"/>
  <c r="H12" i="1"/>
  <c r="C12" i="1"/>
  <c r="N11" i="1"/>
  <c r="I11" i="1"/>
  <c r="C11" i="1"/>
  <c r="B12" i="1" s="1"/>
  <c r="B11" i="1"/>
  <c r="N10" i="1"/>
  <c r="M11" i="1" s="1"/>
  <c r="M10" i="1"/>
  <c r="I10" i="1"/>
  <c r="H11" i="1" s="1"/>
  <c r="H10" i="1"/>
  <c r="C10" i="1"/>
  <c r="B10" i="1"/>
  <c r="E9" i="1"/>
  <c r="Q3" i="1"/>
  <c r="N3" i="1"/>
  <c r="K3" i="1"/>
  <c r="J3" i="1"/>
  <c r="E3" i="1"/>
  <c r="D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users</author>
    <author>Lenkei Magdolna</author>
  </authors>
  <commentList>
    <comment ref="F8" authorId="0" shapeId="0" xr:uid="{9BE820B2-7054-486A-95A3-D278BF05F5E3}">
      <text>
        <r>
          <rPr>
            <b/>
            <sz val="9"/>
            <color indexed="81"/>
            <rFont val="Tahoma"/>
            <family val="2"/>
            <charset val="238"/>
          </rPr>
          <t>users:</t>
        </r>
        <r>
          <rPr>
            <sz val="9"/>
            <color indexed="81"/>
            <rFont val="Tahoma"/>
            <family val="2"/>
            <charset val="238"/>
          </rPr>
          <t xml:space="preserve">
megegyezik a 2015 évivel</t>
        </r>
      </text>
    </comment>
    <comment ref="K32" authorId="1" shapeId="0" xr:uid="{6AD9EEBE-11EE-4153-8B44-62D3A085E733}">
      <text>
        <r>
          <rPr>
            <sz val="9"/>
            <color indexed="81"/>
            <rFont val="Segoe UI"/>
            <family val="2"/>
            <charset val="238"/>
          </rPr>
          <t>Az önkorm-i rendelet 0.-ban határozza meg ezen szolgáltatás intézményi térítési díját évek óta</t>
        </r>
      </text>
    </comment>
    <comment ref="E39" authorId="1" shapeId="0" xr:uid="{DC457310-88A6-4EF8-B7A5-9D2D8C5FC3CA}">
      <text>
        <r>
          <rPr>
            <sz val="9"/>
            <color indexed="81"/>
            <rFont val="Segoe UI"/>
            <family val="2"/>
            <charset val="238"/>
          </rPr>
          <t>Az önkorm-i rendelet 0.-ban határozza meg ezen szolgáltatás intézményi térítési díját évek óta</t>
        </r>
      </text>
    </comment>
    <comment ref="K39" authorId="1" shapeId="0" xr:uid="{EF363DD7-1966-42E9-95E9-9557AEB24FB3}">
      <text>
        <r>
          <rPr>
            <sz val="9"/>
            <color indexed="81"/>
            <rFont val="Segoe UI"/>
            <family val="2"/>
            <charset val="238"/>
          </rPr>
          <t>Az önkorm-i rendelet 0.-ban határozza meg ezen szolgáltatás intézményi térítési díját évek óta</t>
        </r>
      </text>
    </comment>
    <comment ref="P39" authorId="1" shapeId="0" xr:uid="{FE638EA4-2A6E-458A-85A5-82CB9292C33B}">
      <text>
        <r>
          <rPr>
            <sz val="9"/>
            <color indexed="81"/>
            <rFont val="Segoe UI"/>
            <family val="2"/>
            <charset val="238"/>
          </rPr>
          <t>Az önkorm-i rendelet 0.-ban határozza meg ezen szolgáltatás intézményi térítési díját évek óta</t>
        </r>
      </text>
    </comment>
    <comment ref="H48" authorId="0" shapeId="0" xr:uid="{BCD349AA-6FE5-4488-A924-A84FDF3C9FFA}">
      <text>
        <r>
          <rPr>
            <b/>
            <sz val="9"/>
            <color indexed="81"/>
            <rFont val="Tahoma"/>
            <family val="2"/>
            <charset val="238"/>
          </rPr>
          <t>users:</t>
        </r>
        <r>
          <rPr>
            <sz val="9"/>
            <color indexed="81"/>
            <rFont val="Tahoma"/>
            <family val="2"/>
            <charset val="238"/>
          </rPr>
          <t xml:space="preserve">
HSNY Int.-i tér. díj </t>
        </r>
      </text>
    </comment>
    <comment ref="P48" authorId="0" shapeId="0" xr:uid="{76D2678C-BC60-4291-97A4-19FA61FBD0D9}">
      <text>
        <r>
          <rPr>
            <b/>
            <sz val="9"/>
            <color indexed="81"/>
            <rFont val="Tahoma"/>
            <family val="2"/>
            <charset val="238"/>
          </rPr>
          <t>users:</t>
        </r>
        <r>
          <rPr>
            <sz val="9"/>
            <color indexed="81"/>
            <rFont val="Tahoma"/>
            <family val="2"/>
            <charset val="238"/>
          </rPr>
          <t xml:space="preserve">
Támogató szolg. Személyi segítés Int.-i tér. díja</t>
        </r>
      </text>
    </comment>
    <comment ref="P50" authorId="0" shapeId="0" xr:uid="{7A7DBD45-81D5-4084-BBAF-18F7C972F6BF}">
      <text>
        <r>
          <rPr>
            <b/>
            <sz val="9"/>
            <color indexed="81"/>
            <rFont val="Tahoma"/>
            <family val="2"/>
            <charset val="238"/>
          </rPr>
          <t>users:</t>
        </r>
        <r>
          <rPr>
            <sz val="9"/>
            <color indexed="81"/>
            <rFont val="Tahoma"/>
            <family val="2"/>
            <charset val="238"/>
          </rPr>
          <t xml:space="preserve">
Int.-i tér.-i díj
</t>
        </r>
      </text>
    </comment>
  </commentList>
</comments>
</file>

<file path=xl/sharedStrings.xml><?xml version="1.0" encoding="utf-8"?>
<sst xmlns="http://schemas.openxmlformats.org/spreadsheetml/2006/main" count="78" uniqueCount="52">
  <si>
    <t>* Az intézményi térítési díjat a 29/93 (02.17.) Korm. 3.§ (4.) alapján, kerekítve kell megállapítani</t>
  </si>
  <si>
    <t>Szolgáltatási önköltség</t>
  </si>
  <si>
    <t>Intézményi térítési díjak</t>
  </si>
  <si>
    <t>Intézményi térítési díj</t>
  </si>
  <si>
    <t>Szociális Étkeztetés</t>
  </si>
  <si>
    <t>Helyben/Elvitellel</t>
  </si>
  <si>
    <t>Szállítva</t>
  </si>
  <si>
    <t>Házi Segítségnyújtás</t>
  </si>
  <si>
    <t>Támogató szolgáltatás</t>
  </si>
  <si>
    <t>1993.évi III.tv.20 (1) szoc.rászorult</t>
  </si>
  <si>
    <t>Továbbá szoc.rászorult</t>
  </si>
  <si>
    <t>személyi gondozás</t>
  </si>
  <si>
    <t>szociális segités</t>
  </si>
  <si>
    <t>szociális vetítési alap szorzó</t>
  </si>
  <si>
    <t>Ft / adag</t>
  </si>
  <si>
    <t>Ft / ó</t>
  </si>
  <si>
    <t>személyi segités</t>
  </si>
  <si>
    <t>szállítás</t>
  </si>
  <si>
    <t>Ft/km</t>
  </si>
  <si>
    <t>rendszeres jövedelemmel nem rendelkező</t>
  </si>
  <si>
    <t>szoc. rászorultság esetén</t>
  </si>
  <si>
    <t>0/60*</t>
  </si>
  <si>
    <t>0/210*</t>
  </si>
  <si>
    <t>0/110*</t>
  </si>
  <si>
    <t>0/260*</t>
  </si>
  <si>
    <t>16 felett</t>
  </si>
  <si>
    <t>456 001 felett</t>
  </si>
  <si>
    <t>Jelzőrendszeres Házi Segítségnyújtás</t>
  </si>
  <si>
    <t>Közösségi Ellátás</t>
  </si>
  <si>
    <t>Ft / nap</t>
  </si>
  <si>
    <t>személyi térítési díj</t>
  </si>
  <si>
    <t>110*</t>
  </si>
  <si>
    <t>0*</t>
  </si>
  <si>
    <t xml:space="preserve">* 1993/III tv. 116 § </t>
  </si>
  <si>
    <t xml:space="preserve">* 1993/III tv. 115/A § </t>
  </si>
  <si>
    <t>Nappali ellátás - Idősek Klubja</t>
  </si>
  <si>
    <t>Nappali ellátás - Fogyatékkal élők klubja</t>
  </si>
  <si>
    <t>Nappali ellátás - Pszichiátriai betegek klubja</t>
  </si>
  <si>
    <t>személyi térítési díj helyben étkezés nélkül</t>
  </si>
  <si>
    <t>személyi térítési díj helyben étkezéssel</t>
  </si>
  <si>
    <t>750*</t>
  </si>
  <si>
    <t>* a szociális étkeztetés helyben/elvitellel jövedelmsávos aránya alapján</t>
  </si>
  <si>
    <t>ESETI DÍJAK:</t>
  </si>
  <si>
    <t>a)</t>
  </si>
  <si>
    <t>b)</t>
  </si>
  <si>
    <t>Törvényi szabályozáson felüli gondozási óradíj</t>
  </si>
  <si>
    <t>Szociálisan nem rászorult személyek támogató szolgálati óradíj</t>
  </si>
  <si>
    <t>c)</t>
  </si>
  <si>
    <t>d)</t>
  </si>
  <si>
    <t xml:space="preserve">Integrált szolgáltatás esetén szállítás km díja </t>
  </si>
  <si>
    <t>Szoc.tv. 65/C  (4) bekezdése szerint szociálisan rászorultnak minősülő személyi körön kívüli személyek esetében</t>
  </si>
  <si>
    <t>hatályos 2026.04.01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</si>
</sst>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Calibri"/>
      <family val="2"/>
      <charset val="238"/>
    </font>
    <font>
      <b/>
      <sz val="9"/>
      <color theme="6" tint="-0.499984740745262"/>
      <name val="Arial"/>
      <family val="2"/>
      <charset val="238"/>
    </font>
    <font>
      <b/>
      <sz val="10"/>
      <color theme="6" tint="-0.499984740745262"/>
      <name val="Arial"/>
      <family val="2"/>
      <charset val="238"/>
    </font>
    <font>
      <b/>
      <sz val="9"/>
      <color indexed="10"/>
      <name val="Arial"/>
      <family val="2"/>
      <charset val="238"/>
    </font>
    <font>
      <sz val="9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Arial"/>
      <family val="2"/>
      <charset val="238"/>
    </font>
    <font>
      <b/>
      <sz val="7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i/>
      <u/>
      <sz val="8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sz val="10"/>
      <color theme="6" tint="-0.499984740745262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9"/>
      <color indexed="81"/>
      <name val="Segoe U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4"/>
      </patternFill>
    </fill>
    <fill>
      <patternFill patternType="solid">
        <fgColor indexed="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/>
    <xf numFmtId="3" fontId="4" fillId="0" borderId="0" xfId="0" applyNumberFormat="1" applyFont="1"/>
    <xf numFmtId="3" fontId="7" fillId="0" borderId="0" xfId="0" applyNumberFormat="1" applyFont="1"/>
    <xf numFmtId="3" fontId="7" fillId="0" borderId="1" xfId="0" applyNumberFormat="1" applyFont="1" applyBorder="1"/>
    <xf numFmtId="0" fontId="8" fillId="0" borderId="2" xfId="0" applyFont="1" applyBorder="1" applyAlignment="1">
      <alignment wrapText="1"/>
    </xf>
    <xf numFmtId="0" fontId="0" fillId="0" borderId="3" xfId="0" applyBorder="1"/>
    <xf numFmtId="0" fontId="8" fillId="0" borderId="3" xfId="0" applyFont="1" applyBorder="1" applyAlignment="1">
      <alignment wrapText="1"/>
    </xf>
    <xf numFmtId="0" fontId="8" fillId="0" borderId="3" xfId="0" applyFont="1" applyBorder="1"/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6" xfId="0" applyFont="1" applyBorder="1" applyAlignment="1">
      <alignment wrapText="1"/>
    </xf>
    <xf numFmtId="0" fontId="9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1" fillId="3" borderId="11" xfId="0" applyFont="1" applyFill="1" applyBorder="1" applyAlignment="1">
      <alignment wrapText="1"/>
    </xf>
    <xf numFmtId="0" fontId="11" fillId="3" borderId="12" xfId="0" applyFont="1" applyFill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0" fillId="0" borderId="5" xfId="0" applyBorder="1"/>
    <xf numFmtId="0" fontId="0" fillId="0" borderId="1" xfId="0" applyBorder="1"/>
    <xf numFmtId="3" fontId="8" fillId="0" borderId="0" xfId="0" applyNumberFormat="1" applyFont="1"/>
    <xf numFmtId="0" fontId="0" fillId="0" borderId="6" xfId="0" applyBorder="1"/>
    <xf numFmtId="0" fontId="10" fillId="0" borderId="0" xfId="0" applyFont="1"/>
    <xf numFmtId="0" fontId="1" fillId="0" borderId="0" xfId="0" applyFont="1" applyAlignment="1">
      <alignment horizontal="right"/>
    </xf>
    <xf numFmtId="4" fontId="12" fillId="0" borderId="0" xfId="0" applyNumberFormat="1" applyFont="1" applyAlignment="1">
      <alignment wrapText="1"/>
    </xf>
    <xf numFmtId="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0" fontId="1" fillId="0" borderId="13" xfId="0" applyFont="1" applyBorder="1"/>
    <xf numFmtId="0" fontId="1" fillId="0" borderId="13" xfId="0" applyFont="1" applyBorder="1" applyAlignment="1">
      <alignment horizontal="right"/>
    </xf>
    <xf numFmtId="3" fontId="14" fillId="3" borderId="14" xfId="0" applyNumberFormat="1" applyFont="1" applyFill="1" applyBorder="1"/>
    <xf numFmtId="3" fontId="14" fillId="3" borderId="9" xfId="0" applyNumberFormat="1" applyFont="1" applyFill="1" applyBorder="1"/>
    <xf numFmtId="0" fontId="11" fillId="0" borderId="15" xfId="0" applyFont="1" applyBorder="1" applyAlignment="1">
      <alignment wrapText="1"/>
    </xf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3" fontId="1" fillId="0" borderId="16" xfId="0" applyNumberFormat="1" applyFont="1" applyBorder="1" applyAlignment="1">
      <alignment horizontal="right"/>
    </xf>
    <xf numFmtId="3" fontId="1" fillId="0" borderId="17" xfId="0" applyNumberFormat="1" applyFont="1" applyBorder="1" applyAlignment="1">
      <alignment horizontal="right"/>
    </xf>
    <xf numFmtId="1" fontId="8" fillId="0" borderId="18" xfId="0" applyNumberFormat="1" applyFont="1" applyBorder="1"/>
    <xf numFmtId="3" fontId="8" fillId="0" borderId="19" xfId="0" applyNumberFormat="1" applyFont="1" applyBorder="1"/>
    <xf numFmtId="3" fontId="8" fillId="0" borderId="20" xfId="0" applyNumberFormat="1" applyFont="1" applyBorder="1"/>
    <xf numFmtId="0" fontId="16" fillId="0" borderId="21" xfId="0" applyFont="1" applyBorder="1"/>
    <xf numFmtId="3" fontId="16" fillId="0" borderId="22" xfId="0" applyNumberFormat="1" applyFont="1" applyBorder="1" applyAlignment="1">
      <alignment horizontal="right"/>
    </xf>
    <xf numFmtId="3" fontId="16" fillId="0" borderId="9" xfId="0" applyNumberFormat="1" applyFont="1" applyBorder="1" applyAlignment="1">
      <alignment horizontal="right"/>
    </xf>
    <xf numFmtId="1" fontId="14" fillId="0" borderId="9" xfId="0" applyNumberFormat="1" applyFont="1" applyBorder="1"/>
    <xf numFmtId="1" fontId="14" fillId="0" borderId="23" xfId="0" applyNumberFormat="1" applyFont="1" applyBorder="1"/>
    <xf numFmtId="3" fontId="16" fillId="0" borderId="24" xfId="0" applyNumberFormat="1" applyFont="1" applyBorder="1" applyAlignment="1">
      <alignment horizontal="right"/>
    </xf>
    <xf numFmtId="3" fontId="16" fillId="0" borderId="25" xfId="0" applyNumberFormat="1" applyFont="1" applyBorder="1" applyAlignment="1">
      <alignment horizontal="right"/>
    </xf>
    <xf numFmtId="0" fontId="0" fillId="0" borderId="26" xfId="0" applyBorder="1"/>
    <xf numFmtId="3" fontId="1" fillId="4" borderId="27" xfId="0" applyNumberFormat="1" applyFont="1" applyFill="1" applyBorder="1"/>
    <xf numFmtId="3" fontId="1" fillId="4" borderId="28" xfId="0" applyNumberFormat="1" applyFont="1" applyFill="1" applyBorder="1"/>
    <xf numFmtId="3" fontId="8" fillId="3" borderId="29" xfId="0" applyNumberFormat="1" applyFont="1" applyFill="1" applyBorder="1" applyAlignment="1">
      <alignment horizontal="right"/>
    </xf>
    <xf numFmtId="3" fontId="8" fillId="4" borderId="30" xfId="0" applyNumberFormat="1" applyFont="1" applyFill="1" applyBorder="1" applyAlignment="1">
      <alignment horizontal="right"/>
    </xf>
    <xf numFmtId="3" fontId="8" fillId="3" borderId="31" xfId="0" applyNumberFormat="1" applyFont="1" applyFill="1" applyBorder="1"/>
    <xf numFmtId="3" fontId="16" fillId="0" borderId="0" xfId="0" applyNumberFormat="1" applyFont="1"/>
    <xf numFmtId="3" fontId="16" fillId="4" borderId="27" xfId="0" applyNumberFormat="1" applyFont="1" applyFill="1" applyBorder="1"/>
    <xf numFmtId="3" fontId="16" fillId="4" borderId="28" xfId="0" applyNumberFormat="1" applyFont="1" applyFill="1" applyBorder="1"/>
    <xf numFmtId="3" fontId="14" fillId="3" borderId="32" xfId="0" applyNumberFormat="1" applyFont="1" applyFill="1" applyBorder="1"/>
    <xf numFmtId="3" fontId="16" fillId="4" borderId="33" xfId="0" applyNumberFormat="1" applyFont="1" applyFill="1" applyBorder="1"/>
    <xf numFmtId="3" fontId="14" fillId="4" borderId="28" xfId="0" applyNumberFormat="1" applyFont="1" applyFill="1" applyBorder="1"/>
    <xf numFmtId="3" fontId="1" fillId="5" borderId="29" xfId="0" applyNumberFormat="1" applyFont="1" applyFill="1" applyBorder="1"/>
    <xf numFmtId="3" fontId="1" fillId="5" borderId="30" xfId="0" applyNumberFormat="1" applyFont="1" applyFill="1" applyBorder="1"/>
    <xf numFmtId="3" fontId="8" fillId="0" borderId="29" xfId="0" applyNumberFormat="1" applyFont="1" applyBorder="1" applyAlignment="1">
      <alignment horizontal="right"/>
    </xf>
    <xf numFmtId="3" fontId="8" fillId="0" borderId="30" xfId="0" applyNumberFormat="1" applyFont="1" applyBorder="1" applyAlignment="1">
      <alignment horizontal="right"/>
    </xf>
    <xf numFmtId="3" fontId="8" fillId="0" borderId="36" xfId="0" applyNumberFormat="1" applyFont="1" applyBorder="1"/>
    <xf numFmtId="3" fontId="16" fillId="5" borderId="29" xfId="0" applyNumberFormat="1" applyFont="1" applyFill="1" applyBorder="1"/>
    <xf numFmtId="3" fontId="16" fillId="5" borderId="30" xfId="0" applyNumberFormat="1" applyFont="1" applyFill="1" applyBorder="1"/>
    <xf numFmtId="3" fontId="14" fillId="0" borderId="37" xfId="0" applyNumberFormat="1" applyFont="1" applyBorder="1"/>
    <xf numFmtId="3" fontId="16" fillId="5" borderId="38" xfId="0" applyNumberFormat="1" applyFont="1" applyFill="1" applyBorder="1"/>
    <xf numFmtId="3" fontId="14" fillId="0" borderId="30" xfId="0" applyNumberFormat="1" applyFont="1" applyBorder="1"/>
    <xf numFmtId="3" fontId="1" fillId="4" borderId="29" xfId="0" applyNumberFormat="1" applyFont="1" applyFill="1" applyBorder="1"/>
    <xf numFmtId="3" fontId="1" fillId="4" borderId="30" xfId="0" applyNumberFormat="1" applyFont="1" applyFill="1" applyBorder="1"/>
    <xf numFmtId="3" fontId="8" fillId="3" borderId="29" xfId="0" applyNumberFormat="1" applyFont="1" applyFill="1" applyBorder="1"/>
    <xf numFmtId="3" fontId="8" fillId="4" borderId="30" xfId="0" applyNumberFormat="1" applyFont="1" applyFill="1" applyBorder="1"/>
    <xf numFmtId="3" fontId="8" fillId="3" borderId="36" xfId="0" applyNumberFormat="1" applyFont="1" applyFill="1" applyBorder="1"/>
    <xf numFmtId="3" fontId="16" fillId="4" borderId="29" xfId="0" applyNumberFormat="1" applyFont="1" applyFill="1" applyBorder="1"/>
    <xf numFmtId="3" fontId="16" fillId="4" borderId="30" xfId="0" applyNumberFormat="1" applyFont="1" applyFill="1" applyBorder="1"/>
    <xf numFmtId="3" fontId="14" fillId="3" borderId="37" xfId="0" applyNumberFormat="1" applyFont="1" applyFill="1" applyBorder="1"/>
    <xf numFmtId="3" fontId="16" fillId="4" borderId="38" xfId="0" applyNumberFormat="1" applyFont="1" applyFill="1" applyBorder="1"/>
    <xf numFmtId="3" fontId="14" fillId="4" borderId="30" xfId="0" applyNumberFormat="1" applyFont="1" applyFill="1" applyBorder="1"/>
    <xf numFmtId="0" fontId="7" fillId="0" borderId="0" xfId="0" applyFont="1" applyAlignment="1">
      <alignment horizontal="right"/>
    </xf>
    <xf numFmtId="3" fontId="8" fillId="0" borderId="29" xfId="0" applyNumberFormat="1" applyFont="1" applyBorder="1"/>
    <xf numFmtId="3" fontId="8" fillId="0" borderId="30" xfId="0" applyNumberFormat="1" applyFont="1" applyBorder="1"/>
    <xf numFmtId="3" fontId="8" fillId="6" borderId="29" xfId="0" applyNumberFormat="1" applyFont="1" applyFill="1" applyBorder="1"/>
    <xf numFmtId="0" fontId="8" fillId="0" borderId="0" xfId="0" applyFont="1"/>
    <xf numFmtId="3" fontId="8" fillId="6" borderId="36" xfId="0" applyNumberFormat="1" applyFont="1" applyFill="1" applyBorder="1"/>
    <xf numFmtId="3" fontId="8" fillId="3" borderId="41" xfId="0" applyNumberFormat="1" applyFont="1" applyFill="1" applyBorder="1"/>
    <xf numFmtId="3" fontId="16" fillId="0" borderId="34" xfId="0" applyNumberFormat="1" applyFont="1" applyBorder="1"/>
    <xf numFmtId="3" fontId="8" fillId="0" borderId="42" xfId="0" applyNumberFormat="1" applyFont="1" applyBorder="1"/>
    <xf numFmtId="0" fontId="15" fillId="0" borderId="0" xfId="0" applyFont="1" applyAlignment="1">
      <alignment horizontal="right"/>
    </xf>
    <xf numFmtId="3" fontId="16" fillId="4" borderId="43" xfId="0" applyNumberFormat="1" applyFont="1" applyFill="1" applyBorder="1"/>
    <xf numFmtId="3" fontId="16" fillId="4" borderId="44" xfId="0" applyNumberFormat="1" applyFont="1" applyFill="1" applyBorder="1"/>
    <xf numFmtId="3" fontId="14" fillId="3" borderId="45" xfId="0" applyNumberFormat="1" applyFont="1" applyFill="1" applyBorder="1"/>
    <xf numFmtId="3" fontId="14" fillId="0" borderId="0" xfId="0" applyNumberFormat="1" applyFont="1"/>
    <xf numFmtId="3" fontId="16" fillId="0" borderId="29" xfId="0" applyNumberFormat="1" applyFont="1" applyBorder="1"/>
    <xf numFmtId="3" fontId="16" fillId="0" borderId="30" xfId="0" applyNumberFormat="1" applyFont="1" applyBorder="1"/>
    <xf numFmtId="3" fontId="16" fillId="0" borderId="38" xfId="0" applyNumberFormat="1" applyFont="1" applyBorder="1"/>
    <xf numFmtId="3" fontId="16" fillId="4" borderId="46" xfId="0" applyNumberFormat="1" applyFont="1" applyFill="1" applyBorder="1"/>
    <xf numFmtId="3" fontId="1" fillId="4" borderId="46" xfId="0" applyNumberFormat="1" applyFont="1" applyFill="1" applyBorder="1"/>
    <xf numFmtId="3" fontId="14" fillId="3" borderId="47" xfId="0" applyNumberFormat="1" applyFont="1" applyFill="1" applyBorder="1"/>
    <xf numFmtId="3" fontId="0" fillId="0" borderId="0" xfId="0" applyNumberFormat="1"/>
    <xf numFmtId="3" fontId="17" fillId="0" borderId="0" xfId="0" applyNumberFormat="1" applyFont="1" applyAlignment="1">
      <alignment horizontal="right"/>
    </xf>
    <xf numFmtId="3" fontId="18" fillId="7" borderId="0" xfId="0" applyNumberFormat="1" applyFont="1" applyFill="1" applyAlignment="1">
      <alignment horizontal="center"/>
    </xf>
    <xf numFmtId="3" fontId="8" fillId="8" borderId="0" xfId="0" applyNumberFormat="1" applyFont="1" applyFill="1"/>
    <xf numFmtId="3" fontId="8" fillId="7" borderId="0" xfId="0" applyNumberFormat="1" applyFont="1" applyFill="1"/>
    <xf numFmtId="0" fontId="4" fillId="0" borderId="0" xfId="0" applyFont="1"/>
    <xf numFmtId="3" fontId="19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20" fillId="0" borderId="0" xfId="0" applyFont="1"/>
    <xf numFmtId="3" fontId="7" fillId="0" borderId="0" xfId="0" applyNumberFormat="1" applyFont="1" applyAlignment="1">
      <alignment horizontal="right"/>
    </xf>
    <xf numFmtId="3" fontId="0" fillId="0" borderId="0" xfId="0" applyNumberFormat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49" xfId="0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8" fillId="3" borderId="8" xfId="0" applyFont="1" applyFill="1" applyBorder="1" applyAlignment="1">
      <alignment horizontal="right"/>
    </xf>
    <xf numFmtId="0" fontId="8" fillId="3" borderId="9" xfId="0" applyFont="1" applyFill="1" applyBorder="1" applyAlignment="1">
      <alignment horizontal="right"/>
    </xf>
    <xf numFmtId="3" fontId="4" fillId="0" borderId="0" xfId="0" applyNumberFormat="1" applyFont="1" applyAlignment="1">
      <alignment horizontal="righ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8" fillId="3" borderId="9" xfId="0" applyFont="1" applyFill="1" applyBorder="1"/>
    <xf numFmtId="3" fontId="8" fillId="8" borderId="9" xfId="0" applyNumberFormat="1" applyFont="1" applyFill="1" applyBorder="1" applyAlignment="1">
      <alignment horizontal="right"/>
    </xf>
    <xf numFmtId="3" fontId="1" fillId="0" borderId="0" xfId="0" applyNumberFormat="1" applyFont="1"/>
    <xf numFmtId="3" fontId="8" fillId="0" borderId="10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3" fontId="0" fillId="0" borderId="0" xfId="0" applyNumberFormat="1" applyAlignment="1">
      <alignment horizont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 wrapText="1"/>
    </xf>
    <xf numFmtId="0" fontId="1" fillId="3" borderId="8" xfId="0" applyFont="1" applyFill="1" applyBorder="1" applyAlignment="1">
      <alignment horizontal="left" wrapText="1"/>
    </xf>
    <xf numFmtId="0" fontId="0" fillId="0" borderId="8" xfId="0" applyBorder="1"/>
    <xf numFmtId="0" fontId="1" fillId="6" borderId="7" xfId="0" applyFont="1" applyFill="1" applyBorder="1" applyAlignment="1">
      <alignment horizontal="left" wrapText="1"/>
    </xf>
    <xf numFmtId="0" fontId="1" fillId="6" borderId="8" xfId="0" applyFont="1" applyFill="1" applyBorder="1" applyAlignment="1">
      <alignment horizontal="left" wrapText="1"/>
    </xf>
    <xf numFmtId="0" fontId="10" fillId="0" borderId="42" xfId="0" applyFont="1" applyBorder="1" applyAlignment="1">
      <alignment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/>
    <xf numFmtId="0" fontId="0" fillId="0" borderId="0" xfId="0"/>
    <xf numFmtId="0" fontId="8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48" xfId="0" applyBorder="1"/>
    <xf numFmtId="0" fontId="21" fillId="0" borderId="2" xfId="0" applyFont="1" applyBorder="1" applyAlignment="1">
      <alignment horizontal="center" wrapText="1"/>
    </xf>
    <xf numFmtId="0" fontId="6" fillId="0" borderId="3" xfId="0" applyFont="1" applyBorder="1" applyAlignment="1">
      <alignment wrapText="1"/>
    </xf>
    <xf numFmtId="0" fontId="6" fillId="0" borderId="48" xfId="0" applyFont="1" applyBorder="1" applyAlignment="1">
      <alignment wrapText="1"/>
    </xf>
    <xf numFmtId="0" fontId="11" fillId="3" borderId="24" xfId="0" applyFont="1" applyFill="1" applyBorder="1" applyAlignment="1">
      <alignment horizontal="center" wrapText="1"/>
    </xf>
    <xf numFmtId="0" fontId="11" fillId="3" borderId="34" xfId="0" applyFont="1" applyFill="1" applyBorder="1" applyAlignment="1">
      <alignment horizontal="center" wrapText="1"/>
    </xf>
    <xf numFmtId="0" fontId="11" fillId="3" borderId="39" xfId="0" applyFont="1" applyFill="1" applyBorder="1" applyAlignment="1">
      <alignment horizontal="center" wrapText="1"/>
    </xf>
    <xf numFmtId="1" fontId="8" fillId="3" borderId="19" xfId="0" applyNumberFormat="1" applyFont="1" applyFill="1" applyBorder="1" applyAlignment="1">
      <alignment horizontal="center"/>
    </xf>
    <xf numFmtId="1" fontId="8" fillId="3" borderId="35" xfId="0" applyNumberFormat="1" applyFont="1" applyFill="1" applyBorder="1" applyAlignment="1">
      <alignment horizontal="center"/>
    </xf>
    <xf numFmtId="1" fontId="8" fillId="3" borderId="40" xfId="0" applyNumberFormat="1" applyFont="1" applyFill="1" applyBorder="1" applyAlignment="1">
      <alignment horizontal="center"/>
    </xf>
    <xf numFmtId="0" fontId="8" fillId="0" borderId="2" xfId="0" applyFont="1" applyBorder="1" applyAlignment="1">
      <alignment wrapText="1"/>
    </xf>
    <xf numFmtId="0" fontId="8" fillId="0" borderId="5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3" fontId="13" fillId="4" borderId="7" xfId="0" applyNumberFormat="1" applyFont="1" applyFill="1" applyBorder="1" applyAlignment="1">
      <alignment wrapText="1"/>
    </xf>
    <xf numFmtId="0" fontId="0" fillId="0" borderId="14" xfId="0" applyBorder="1" applyAlignment="1">
      <alignment wrapText="1"/>
    </xf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VEZETOK\T&#201;R&#205;T&#201;SI%20D&#205;J\2026_T&#201;R&#205;T&#201;SI%20D&#205;J%20SZ&#193;M&#205;T&#193;S\2026_t&#233;r&#237;t&#233;si_d&#237;jak_al&#225;t&#225;maszt&#243;%20sz&#225;m&#237;t&#225;sokkal%20BEADO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ZEM.TÉR.DÍJ-rendeletbe"/>
      <sheetName val="Munka1"/>
      <sheetName val="Önköltségszám_IGItől"/>
      <sheetName val="Int.térítési díj számítás"/>
      <sheetName val="Étk szállításra eső költség"/>
    </sheetNames>
    <sheetDataSet>
      <sheetData sheetId="0"/>
      <sheetData sheetId="1"/>
      <sheetData sheetId="2"/>
      <sheetData sheetId="3">
        <row r="6">
          <cell r="B6">
            <v>4172.727637114026</v>
          </cell>
        </row>
        <row r="7">
          <cell r="D7">
            <v>2355.2084638072538</v>
          </cell>
        </row>
        <row r="24">
          <cell r="B24">
            <v>6253.6447662290639</v>
          </cell>
        </row>
        <row r="32">
          <cell r="B32">
            <v>19365.847156822652</v>
          </cell>
        </row>
        <row r="40">
          <cell r="B40">
            <v>9006.8488124038104</v>
          </cell>
        </row>
        <row r="48">
          <cell r="B48">
            <v>1661.6824074935457</v>
          </cell>
        </row>
        <row r="56">
          <cell r="B56">
            <v>1623.5235496019518</v>
          </cell>
        </row>
        <row r="71">
          <cell r="B71">
            <v>18838.390554515252</v>
          </cell>
        </row>
        <row r="73">
          <cell r="B73">
            <v>1505.4113299999999</v>
          </cell>
        </row>
        <row r="74">
          <cell r="D74">
            <v>12623.390554515252</v>
          </cell>
        </row>
        <row r="75">
          <cell r="D75">
            <v>575.16132999999991</v>
          </cell>
        </row>
      </sheetData>
      <sheetData sheetId="4">
        <row r="34">
          <cell r="B34">
            <v>5018.6012973260249</v>
          </cell>
        </row>
        <row r="37">
          <cell r="B37">
            <v>4238.276108517538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9C75D-8EDA-4BF0-AFEF-C5CFB6D144C3}">
  <dimension ref="A1:R51"/>
  <sheetViews>
    <sheetView tabSelected="1" zoomScaleNormal="100" workbookViewId="0">
      <selection activeCell="L4" sqref="L4:M4"/>
    </sheetView>
  </sheetViews>
  <sheetFormatPr defaultRowHeight="14.4" x14ac:dyDescent="0.3"/>
  <cols>
    <col min="1" max="5" width="9.6640625" customWidth="1"/>
    <col min="6" max="6" width="10.5546875" customWidth="1"/>
    <col min="7" max="16" width="9.6640625" customWidth="1"/>
    <col min="257" max="261" width="9.6640625" customWidth="1"/>
    <col min="262" max="262" width="10.5546875" customWidth="1"/>
    <col min="263" max="272" width="9.6640625" customWidth="1"/>
    <col min="513" max="517" width="9.6640625" customWidth="1"/>
    <col min="518" max="518" width="10.5546875" customWidth="1"/>
    <col min="519" max="528" width="9.6640625" customWidth="1"/>
    <col min="769" max="773" width="9.6640625" customWidth="1"/>
    <col min="774" max="774" width="10.5546875" customWidth="1"/>
    <col min="775" max="784" width="9.6640625" customWidth="1"/>
    <col min="1025" max="1029" width="9.6640625" customWidth="1"/>
    <col min="1030" max="1030" width="10.5546875" customWidth="1"/>
    <col min="1031" max="1040" width="9.6640625" customWidth="1"/>
    <col min="1281" max="1285" width="9.6640625" customWidth="1"/>
    <col min="1286" max="1286" width="10.5546875" customWidth="1"/>
    <col min="1287" max="1296" width="9.6640625" customWidth="1"/>
    <col min="1537" max="1541" width="9.6640625" customWidth="1"/>
    <col min="1542" max="1542" width="10.5546875" customWidth="1"/>
    <col min="1543" max="1552" width="9.6640625" customWidth="1"/>
    <col min="1793" max="1797" width="9.6640625" customWidth="1"/>
    <col min="1798" max="1798" width="10.5546875" customWidth="1"/>
    <col min="1799" max="1808" width="9.6640625" customWidth="1"/>
    <col min="2049" max="2053" width="9.6640625" customWidth="1"/>
    <col min="2054" max="2054" width="10.5546875" customWidth="1"/>
    <col min="2055" max="2064" width="9.6640625" customWidth="1"/>
    <col min="2305" max="2309" width="9.6640625" customWidth="1"/>
    <col min="2310" max="2310" width="10.5546875" customWidth="1"/>
    <col min="2311" max="2320" width="9.6640625" customWidth="1"/>
    <col min="2561" max="2565" width="9.6640625" customWidth="1"/>
    <col min="2566" max="2566" width="10.5546875" customWidth="1"/>
    <col min="2567" max="2576" width="9.6640625" customWidth="1"/>
    <col min="2817" max="2821" width="9.6640625" customWidth="1"/>
    <col min="2822" max="2822" width="10.5546875" customWidth="1"/>
    <col min="2823" max="2832" width="9.6640625" customWidth="1"/>
    <col min="3073" max="3077" width="9.6640625" customWidth="1"/>
    <col min="3078" max="3078" width="10.5546875" customWidth="1"/>
    <col min="3079" max="3088" width="9.6640625" customWidth="1"/>
    <col min="3329" max="3333" width="9.6640625" customWidth="1"/>
    <col min="3334" max="3334" width="10.5546875" customWidth="1"/>
    <col min="3335" max="3344" width="9.6640625" customWidth="1"/>
    <col min="3585" max="3589" width="9.6640625" customWidth="1"/>
    <col min="3590" max="3590" width="10.5546875" customWidth="1"/>
    <col min="3591" max="3600" width="9.6640625" customWidth="1"/>
    <col min="3841" max="3845" width="9.6640625" customWidth="1"/>
    <col min="3846" max="3846" width="10.5546875" customWidth="1"/>
    <col min="3847" max="3856" width="9.6640625" customWidth="1"/>
    <col min="4097" max="4101" width="9.6640625" customWidth="1"/>
    <col min="4102" max="4102" width="10.5546875" customWidth="1"/>
    <col min="4103" max="4112" width="9.6640625" customWidth="1"/>
    <col min="4353" max="4357" width="9.6640625" customWidth="1"/>
    <col min="4358" max="4358" width="10.5546875" customWidth="1"/>
    <col min="4359" max="4368" width="9.6640625" customWidth="1"/>
    <col min="4609" max="4613" width="9.6640625" customWidth="1"/>
    <col min="4614" max="4614" width="10.5546875" customWidth="1"/>
    <col min="4615" max="4624" width="9.6640625" customWidth="1"/>
    <col min="4865" max="4869" width="9.6640625" customWidth="1"/>
    <col min="4870" max="4870" width="10.5546875" customWidth="1"/>
    <col min="4871" max="4880" width="9.6640625" customWidth="1"/>
    <col min="5121" max="5125" width="9.6640625" customWidth="1"/>
    <col min="5126" max="5126" width="10.5546875" customWidth="1"/>
    <col min="5127" max="5136" width="9.6640625" customWidth="1"/>
    <col min="5377" max="5381" width="9.6640625" customWidth="1"/>
    <col min="5382" max="5382" width="10.5546875" customWidth="1"/>
    <col min="5383" max="5392" width="9.6640625" customWidth="1"/>
    <col min="5633" max="5637" width="9.6640625" customWidth="1"/>
    <col min="5638" max="5638" width="10.5546875" customWidth="1"/>
    <col min="5639" max="5648" width="9.6640625" customWidth="1"/>
    <col min="5889" max="5893" width="9.6640625" customWidth="1"/>
    <col min="5894" max="5894" width="10.5546875" customWidth="1"/>
    <col min="5895" max="5904" width="9.6640625" customWidth="1"/>
    <col min="6145" max="6149" width="9.6640625" customWidth="1"/>
    <col min="6150" max="6150" width="10.5546875" customWidth="1"/>
    <col min="6151" max="6160" width="9.6640625" customWidth="1"/>
    <col min="6401" max="6405" width="9.6640625" customWidth="1"/>
    <col min="6406" max="6406" width="10.5546875" customWidth="1"/>
    <col min="6407" max="6416" width="9.6640625" customWidth="1"/>
    <col min="6657" max="6661" width="9.6640625" customWidth="1"/>
    <col min="6662" max="6662" width="10.5546875" customWidth="1"/>
    <col min="6663" max="6672" width="9.6640625" customWidth="1"/>
    <col min="6913" max="6917" width="9.6640625" customWidth="1"/>
    <col min="6918" max="6918" width="10.5546875" customWidth="1"/>
    <col min="6919" max="6928" width="9.6640625" customWidth="1"/>
    <col min="7169" max="7173" width="9.6640625" customWidth="1"/>
    <col min="7174" max="7174" width="10.5546875" customWidth="1"/>
    <col min="7175" max="7184" width="9.6640625" customWidth="1"/>
    <col min="7425" max="7429" width="9.6640625" customWidth="1"/>
    <col min="7430" max="7430" width="10.5546875" customWidth="1"/>
    <col min="7431" max="7440" width="9.6640625" customWidth="1"/>
    <col min="7681" max="7685" width="9.6640625" customWidth="1"/>
    <col min="7686" max="7686" width="10.5546875" customWidth="1"/>
    <col min="7687" max="7696" width="9.6640625" customWidth="1"/>
    <col min="7937" max="7941" width="9.6640625" customWidth="1"/>
    <col min="7942" max="7942" width="10.5546875" customWidth="1"/>
    <col min="7943" max="7952" width="9.6640625" customWidth="1"/>
    <col min="8193" max="8197" width="9.6640625" customWidth="1"/>
    <col min="8198" max="8198" width="10.5546875" customWidth="1"/>
    <col min="8199" max="8208" width="9.6640625" customWidth="1"/>
    <col min="8449" max="8453" width="9.6640625" customWidth="1"/>
    <col min="8454" max="8454" width="10.5546875" customWidth="1"/>
    <col min="8455" max="8464" width="9.6640625" customWidth="1"/>
    <col min="8705" max="8709" width="9.6640625" customWidth="1"/>
    <col min="8710" max="8710" width="10.5546875" customWidth="1"/>
    <col min="8711" max="8720" width="9.6640625" customWidth="1"/>
    <col min="8961" max="8965" width="9.6640625" customWidth="1"/>
    <col min="8966" max="8966" width="10.5546875" customWidth="1"/>
    <col min="8967" max="8976" width="9.6640625" customWidth="1"/>
    <col min="9217" max="9221" width="9.6640625" customWidth="1"/>
    <col min="9222" max="9222" width="10.5546875" customWidth="1"/>
    <col min="9223" max="9232" width="9.6640625" customWidth="1"/>
    <col min="9473" max="9477" width="9.6640625" customWidth="1"/>
    <col min="9478" max="9478" width="10.5546875" customWidth="1"/>
    <col min="9479" max="9488" width="9.6640625" customWidth="1"/>
    <col min="9729" max="9733" width="9.6640625" customWidth="1"/>
    <col min="9734" max="9734" width="10.5546875" customWidth="1"/>
    <col min="9735" max="9744" width="9.6640625" customWidth="1"/>
    <col min="9985" max="9989" width="9.6640625" customWidth="1"/>
    <col min="9990" max="9990" width="10.5546875" customWidth="1"/>
    <col min="9991" max="10000" width="9.6640625" customWidth="1"/>
    <col min="10241" max="10245" width="9.6640625" customWidth="1"/>
    <col min="10246" max="10246" width="10.5546875" customWidth="1"/>
    <col min="10247" max="10256" width="9.6640625" customWidth="1"/>
    <col min="10497" max="10501" width="9.6640625" customWidth="1"/>
    <col min="10502" max="10502" width="10.5546875" customWidth="1"/>
    <col min="10503" max="10512" width="9.6640625" customWidth="1"/>
    <col min="10753" max="10757" width="9.6640625" customWidth="1"/>
    <col min="10758" max="10758" width="10.5546875" customWidth="1"/>
    <col min="10759" max="10768" width="9.6640625" customWidth="1"/>
    <col min="11009" max="11013" width="9.6640625" customWidth="1"/>
    <col min="11014" max="11014" width="10.5546875" customWidth="1"/>
    <col min="11015" max="11024" width="9.6640625" customWidth="1"/>
    <col min="11265" max="11269" width="9.6640625" customWidth="1"/>
    <col min="11270" max="11270" width="10.5546875" customWidth="1"/>
    <col min="11271" max="11280" width="9.6640625" customWidth="1"/>
    <col min="11521" max="11525" width="9.6640625" customWidth="1"/>
    <col min="11526" max="11526" width="10.5546875" customWidth="1"/>
    <col min="11527" max="11536" width="9.6640625" customWidth="1"/>
    <col min="11777" max="11781" width="9.6640625" customWidth="1"/>
    <col min="11782" max="11782" width="10.5546875" customWidth="1"/>
    <col min="11783" max="11792" width="9.6640625" customWidth="1"/>
    <col min="12033" max="12037" width="9.6640625" customWidth="1"/>
    <col min="12038" max="12038" width="10.5546875" customWidth="1"/>
    <col min="12039" max="12048" width="9.6640625" customWidth="1"/>
    <col min="12289" max="12293" width="9.6640625" customWidth="1"/>
    <col min="12294" max="12294" width="10.5546875" customWidth="1"/>
    <col min="12295" max="12304" width="9.6640625" customWidth="1"/>
    <col min="12545" max="12549" width="9.6640625" customWidth="1"/>
    <col min="12550" max="12550" width="10.5546875" customWidth="1"/>
    <col min="12551" max="12560" width="9.6640625" customWidth="1"/>
    <col min="12801" max="12805" width="9.6640625" customWidth="1"/>
    <col min="12806" max="12806" width="10.5546875" customWidth="1"/>
    <col min="12807" max="12816" width="9.6640625" customWidth="1"/>
    <col min="13057" max="13061" width="9.6640625" customWidth="1"/>
    <col min="13062" max="13062" width="10.5546875" customWidth="1"/>
    <col min="13063" max="13072" width="9.6640625" customWidth="1"/>
    <col min="13313" max="13317" width="9.6640625" customWidth="1"/>
    <col min="13318" max="13318" width="10.5546875" customWidth="1"/>
    <col min="13319" max="13328" width="9.6640625" customWidth="1"/>
    <col min="13569" max="13573" width="9.6640625" customWidth="1"/>
    <col min="13574" max="13574" width="10.5546875" customWidth="1"/>
    <col min="13575" max="13584" width="9.6640625" customWidth="1"/>
    <col min="13825" max="13829" width="9.6640625" customWidth="1"/>
    <col min="13830" max="13830" width="10.5546875" customWidth="1"/>
    <col min="13831" max="13840" width="9.6640625" customWidth="1"/>
    <col min="14081" max="14085" width="9.6640625" customWidth="1"/>
    <col min="14086" max="14086" width="10.5546875" customWidth="1"/>
    <col min="14087" max="14096" width="9.6640625" customWidth="1"/>
    <col min="14337" max="14341" width="9.6640625" customWidth="1"/>
    <col min="14342" max="14342" width="10.5546875" customWidth="1"/>
    <col min="14343" max="14352" width="9.6640625" customWidth="1"/>
    <col min="14593" max="14597" width="9.6640625" customWidth="1"/>
    <col min="14598" max="14598" width="10.5546875" customWidth="1"/>
    <col min="14599" max="14608" width="9.6640625" customWidth="1"/>
    <col min="14849" max="14853" width="9.6640625" customWidth="1"/>
    <col min="14854" max="14854" width="10.5546875" customWidth="1"/>
    <col min="14855" max="14864" width="9.6640625" customWidth="1"/>
    <col min="15105" max="15109" width="9.6640625" customWidth="1"/>
    <col min="15110" max="15110" width="10.5546875" customWidth="1"/>
    <col min="15111" max="15120" width="9.6640625" customWidth="1"/>
    <col min="15361" max="15365" width="9.6640625" customWidth="1"/>
    <col min="15366" max="15366" width="10.5546875" customWidth="1"/>
    <col min="15367" max="15376" width="9.6640625" customWidth="1"/>
    <col min="15617" max="15621" width="9.6640625" customWidth="1"/>
    <col min="15622" max="15622" width="10.5546875" customWidth="1"/>
    <col min="15623" max="15632" width="9.6640625" customWidth="1"/>
    <col min="15873" max="15877" width="9.6640625" customWidth="1"/>
    <col min="15878" max="15878" width="10.5546875" customWidth="1"/>
    <col min="15879" max="15888" width="9.6640625" customWidth="1"/>
    <col min="16129" max="16133" width="9.6640625" customWidth="1"/>
    <col min="16134" max="16134" width="10.5546875" customWidth="1"/>
    <col min="16135" max="16144" width="9.6640625" customWidth="1"/>
  </cols>
  <sheetData>
    <row r="1" spans="1:18" ht="15.6" x14ac:dyDescent="0.3">
      <c r="A1" s="1" t="s">
        <v>0</v>
      </c>
      <c r="K1" s="172" t="s">
        <v>51</v>
      </c>
      <c r="L1" s="172"/>
      <c r="M1" s="172"/>
    </row>
    <row r="2" spans="1:18" x14ac:dyDescent="0.3">
      <c r="A2" s="1"/>
    </row>
    <row r="3" spans="1:18" x14ac:dyDescent="0.3">
      <c r="A3" s="1"/>
      <c r="B3" s="144" t="s">
        <v>1</v>
      </c>
      <c r="C3" s="144"/>
      <c r="D3" s="2">
        <f>'[1]Étk szállításra eső költség'!B37</f>
        <v>4238.276108517538</v>
      </c>
      <c r="E3" s="2">
        <f>'[1]Étk szállításra eső költség'!B34</f>
        <v>5018.6012973260249</v>
      </c>
      <c r="H3" s="144" t="s">
        <v>1</v>
      </c>
      <c r="I3" s="144"/>
      <c r="J3" s="2">
        <f>'[1]Int.térítési díj számítás'!B6</f>
        <v>4172.727637114026</v>
      </c>
      <c r="K3" s="2">
        <f>'[1]Int.térítési díj számítás'!B6</f>
        <v>4172.727637114026</v>
      </c>
      <c r="L3" s="144" t="s">
        <v>1</v>
      </c>
      <c r="M3" s="144"/>
      <c r="N3" s="2">
        <f>'[1]Int.térítési díj számítás'!B71</f>
        <v>18838.390554515252</v>
      </c>
      <c r="O3" s="144" t="s">
        <v>1</v>
      </c>
      <c r="P3" s="144"/>
      <c r="Q3" s="2">
        <f>'[1]Int.térítési díj számítás'!B73</f>
        <v>1505.4113299999999</v>
      </c>
    </row>
    <row r="4" spans="1:18" ht="15" thickBot="1" x14ac:dyDescent="0.35">
      <c r="B4" s="145" t="s">
        <v>2</v>
      </c>
      <c r="C4" s="173"/>
      <c r="D4" s="3"/>
      <c r="E4" s="3"/>
      <c r="F4" s="3"/>
      <c r="H4" s="145" t="s">
        <v>2</v>
      </c>
      <c r="I4" s="173"/>
      <c r="J4" s="4"/>
      <c r="K4" s="4"/>
      <c r="L4" s="145"/>
      <c r="M4" s="145"/>
      <c r="N4" s="3"/>
      <c r="O4" s="145" t="s">
        <v>3</v>
      </c>
      <c r="P4" s="173"/>
      <c r="Q4" s="3"/>
    </row>
    <row r="5" spans="1:18" ht="27" customHeight="1" thickTop="1" thickBot="1" x14ac:dyDescent="0.35">
      <c r="B5" s="160" t="s">
        <v>4</v>
      </c>
      <c r="C5" s="149"/>
      <c r="D5" s="7" t="s">
        <v>5</v>
      </c>
      <c r="E5" s="8" t="s">
        <v>6</v>
      </c>
      <c r="F5" s="7" t="s">
        <v>5</v>
      </c>
      <c r="G5" s="9"/>
      <c r="H5" s="161" t="s">
        <v>7</v>
      </c>
      <c r="I5" s="162"/>
      <c r="J5" s="162"/>
      <c r="K5" s="162"/>
      <c r="L5" s="11"/>
      <c r="M5" s="163" t="s">
        <v>8</v>
      </c>
      <c r="N5" s="164"/>
      <c r="O5" s="164"/>
      <c r="P5" s="164"/>
      <c r="Q5" s="165"/>
    </row>
    <row r="6" spans="1:18" ht="21.6" thickTop="1" thickBot="1" x14ac:dyDescent="0.35">
      <c r="B6" s="5"/>
      <c r="C6" s="6"/>
      <c r="D6" s="166" t="s">
        <v>9</v>
      </c>
      <c r="E6" s="167"/>
      <c r="F6" s="12" t="s">
        <v>10</v>
      </c>
      <c r="G6" s="13"/>
      <c r="H6" s="14"/>
      <c r="I6" s="15"/>
      <c r="J6" s="16" t="s">
        <v>11</v>
      </c>
      <c r="K6" s="17" t="s">
        <v>12</v>
      </c>
      <c r="L6" s="18"/>
      <c r="M6" s="19"/>
      <c r="N6" s="20"/>
      <c r="O6" s="10"/>
      <c r="P6" s="20"/>
      <c r="Q6" s="21"/>
      <c r="R6" s="22"/>
    </row>
    <row r="7" spans="1:18" ht="14.25" customHeight="1" thickTop="1" thickBot="1" x14ac:dyDescent="0.35">
      <c r="A7" s="23" t="s">
        <v>13</v>
      </c>
      <c r="D7" s="24" t="s">
        <v>14</v>
      </c>
      <c r="E7" s="25"/>
      <c r="F7" s="25"/>
      <c r="G7" s="26"/>
      <c r="J7" s="24" t="s">
        <v>15</v>
      </c>
      <c r="K7" s="24" t="s">
        <v>15</v>
      </c>
      <c r="L7" s="27"/>
      <c r="M7" s="168" t="s">
        <v>16</v>
      </c>
      <c r="N7" s="169"/>
      <c r="O7" s="24" t="s">
        <v>15</v>
      </c>
      <c r="P7" s="28" t="s">
        <v>17</v>
      </c>
      <c r="Q7" s="29" t="s">
        <v>18</v>
      </c>
    </row>
    <row r="8" spans="1:18" ht="23.25" customHeight="1" thickBot="1" x14ac:dyDescent="0.35">
      <c r="A8" s="23"/>
      <c r="B8" s="170" t="s">
        <v>19</v>
      </c>
      <c r="C8" s="171"/>
      <c r="D8" s="30">
        <v>0</v>
      </c>
      <c r="E8" s="30">
        <v>0</v>
      </c>
      <c r="F8" s="31">
        <v>0</v>
      </c>
      <c r="G8" s="26"/>
      <c r="J8" s="32"/>
      <c r="K8" s="24"/>
      <c r="L8" s="33"/>
      <c r="M8" s="34"/>
      <c r="N8" s="24"/>
      <c r="O8" s="35"/>
      <c r="P8" s="36"/>
      <c r="Q8" s="24"/>
    </row>
    <row r="9" spans="1:18" ht="13.5" customHeight="1" thickBot="1" x14ac:dyDescent="0.35">
      <c r="A9" s="37">
        <v>1</v>
      </c>
      <c r="B9" s="38">
        <v>1</v>
      </c>
      <c r="C9" s="39">
        <v>28500</v>
      </c>
      <c r="D9" s="40">
        <v>0</v>
      </c>
      <c r="E9" s="41">
        <f>E7*D9</f>
        <v>0</v>
      </c>
      <c r="F9" s="42">
        <v>75</v>
      </c>
      <c r="G9" s="43"/>
      <c r="H9" s="44">
        <v>0</v>
      </c>
      <c r="I9" s="45">
        <v>28500</v>
      </c>
      <c r="J9" s="46">
        <v>0</v>
      </c>
      <c r="K9" s="47">
        <v>0</v>
      </c>
      <c r="M9" s="48">
        <v>0</v>
      </c>
      <c r="N9" s="49">
        <v>28500</v>
      </c>
      <c r="O9" s="50">
        <v>0</v>
      </c>
      <c r="P9" s="154" t="s">
        <v>20</v>
      </c>
      <c r="Q9" s="157">
        <v>145</v>
      </c>
    </row>
    <row r="10" spans="1:18" x14ac:dyDescent="0.3">
      <c r="A10" s="37">
        <v>1.25</v>
      </c>
      <c r="B10" s="51">
        <f t="shared" ref="B10:B23" si="0">C9+1</f>
        <v>28501</v>
      </c>
      <c r="C10" s="52">
        <f>C9*A10</f>
        <v>35625</v>
      </c>
      <c r="D10" s="53" t="s">
        <v>21</v>
      </c>
      <c r="E10" s="54" t="s">
        <v>22</v>
      </c>
      <c r="F10" s="55">
        <v>95</v>
      </c>
      <c r="G10" s="56"/>
      <c r="H10" s="57">
        <f t="shared" ref="H10:H22" si="1">I9+1</f>
        <v>28501</v>
      </c>
      <c r="I10" s="58">
        <f>I9*A10</f>
        <v>35625</v>
      </c>
      <c r="J10" s="59">
        <v>100</v>
      </c>
      <c r="K10" s="59">
        <v>100</v>
      </c>
      <c r="M10" s="57">
        <f t="shared" ref="M10:M22" si="2">N9+1</f>
        <v>28501</v>
      </c>
      <c r="N10" s="60">
        <f>N9*A10</f>
        <v>35625</v>
      </c>
      <c r="O10" s="61">
        <v>120</v>
      </c>
      <c r="P10" s="155"/>
      <c r="Q10" s="158"/>
    </row>
    <row r="11" spans="1:18" ht="15" thickBot="1" x14ac:dyDescent="0.35">
      <c r="A11" s="37">
        <v>1.5</v>
      </c>
      <c r="B11" s="62">
        <f t="shared" si="0"/>
        <v>35626</v>
      </c>
      <c r="C11" s="63">
        <f>C9*A11</f>
        <v>42750</v>
      </c>
      <c r="D11" s="64" t="s">
        <v>23</v>
      </c>
      <c r="E11" s="65" t="s">
        <v>24</v>
      </c>
      <c r="F11" s="66">
        <v>185</v>
      </c>
      <c r="G11" s="56"/>
      <c r="H11" s="67">
        <f t="shared" si="1"/>
        <v>35626</v>
      </c>
      <c r="I11" s="68">
        <f>I9*A11</f>
        <v>42750</v>
      </c>
      <c r="J11" s="69">
        <v>200</v>
      </c>
      <c r="K11" s="69">
        <v>110</v>
      </c>
      <c r="M11" s="67">
        <f t="shared" si="2"/>
        <v>35626</v>
      </c>
      <c r="N11" s="70">
        <f>N9*A11</f>
        <v>42750</v>
      </c>
      <c r="O11" s="71">
        <v>180</v>
      </c>
      <c r="P11" s="156"/>
      <c r="Q11" s="159"/>
    </row>
    <row r="12" spans="1:18" x14ac:dyDescent="0.3">
      <c r="A12" s="37">
        <v>1.75</v>
      </c>
      <c r="B12" s="72">
        <f t="shared" si="0"/>
        <v>42751</v>
      </c>
      <c r="C12" s="73">
        <f>C9*A12</f>
        <v>49875</v>
      </c>
      <c r="D12" s="74">
        <v>185</v>
      </c>
      <c r="E12" s="75">
        <v>335</v>
      </c>
      <c r="F12" s="76">
        <v>225</v>
      </c>
      <c r="G12" s="56"/>
      <c r="H12" s="77">
        <f t="shared" si="1"/>
        <v>42751</v>
      </c>
      <c r="I12" s="78">
        <f>I9*A12</f>
        <v>49875</v>
      </c>
      <c r="J12" s="79">
        <v>250</v>
      </c>
      <c r="K12" s="79">
        <f t="shared" ref="K12:K29" si="3">J12/2</f>
        <v>125</v>
      </c>
      <c r="M12" s="77">
        <f t="shared" si="2"/>
        <v>42751</v>
      </c>
      <c r="N12" s="80">
        <f>N9*A12</f>
        <v>49875</v>
      </c>
      <c r="O12" s="81">
        <v>240</v>
      </c>
      <c r="P12" s="82"/>
    </row>
    <row r="13" spans="1:18" x14ac:dyDescent="0.3">
      <c r="A13" s="37">
        <v>2</v>
      </c>
      <c r="B13" s="62">
        <f t="shared" si="0"/>
        <v>49876</v>
      </c>
      <c r="C13" s="63">
        <f>A13*C9</f>
        <v>57000</v>
      </c>
      <c r="D13" s="83">
        <v>225</v>
      </c>
      <c r="E13" s="84">
        <v>375</v>
      </c>
      <c r="F13" s="66">
        <v>300</v>
      </c>
      <c r="G13" s="56"/>
      <c r="H13" s="67">
        <f t="shared" si="1"/>
        <v>49876</v>
      </c>
      <c r="I13" s="68">
        <f>A13*I9</f>
        <v>57000</v>
      </c>
      <c r="J13" s="69">
        <v>300</v>
      </c>
      <c r="K13" s="69">
        <f t="shared" si="3"/>
        <v>150</v>
      </c>
      <c r="M13" s="67">
        <f t="shared" si="2"/>
        <v>49876</v>
      </c>
      <c r="N13" s="70">
        <f>A13*N9</f>
        <v>57000</v>
      </c>
      <c r="O13" s="71">
        <v>300</v>
      </c>
    </row>
    <row r="14" spans="1:18" x14ac:dyDescent="0.3">
      <c r="A14" s="37">
        <v>2.25</v>
      </c>
      <c r="B14" s="72">
        <f t="shared" si="0"/>
        <v>57001</v>
      </c>
      <c r="C14" s="73">
        <f>C9*A14</f>
        <v>64125</v>
      </c>
      <c r="D14" s="74">
        <v>335</v>
      </c>
      <c r="E14" s="75">
        <v>485</v>
      </c>
      <c r="F14" s="76">
        <v>375</v>
      </c>
      <c r="G14" s="56"/>
      <c r="H14" s="77">
        <f t="shared" si="1"/>
        <v>57001</v>
      </c>
      <c r="I14" s="78">
        <f>I9*A14</f>
        <v>64125</v>
      </c>
      <c r="J14" s="79">
        <v>350</v>
      </c>
      <c r="K14" s="79">
        <f t="shared" si="3"/>
        <v>175</v>
      </c>
      <c r="M14" s="77">
        <f t="shared" si="2"/>
        <v>57001</v>
      </c>
      <c r="N14" s="80">
        <f>N9*A14</f>
        <v>64125</v>
      </c>
      <c r="O14" s="81">
        <v>350</v>
      </c>
      <c r="P14" s="24"/>
    </row>
    <row r="15" spans="1:18" x14ac:dyDescent="0.3">
      <c r="A15" s="37">
        <v>2.5</v>
      </c>
      <c r="B15" s="62">
        <f t="shared" si="0"/>
        <v>64126</v>
      </c>
      <c r="C15" s="63">
        <f>C9*A15</f>
        <v>71250</v>
      </c>
      <c r="D15" s="85">
        <v>375</v>
      </c>
      <c r="E15" s="84">
        <v>525</v>
      </c>
      <c r="F15" s="66">
        <v>485</v>
      </c>
      <c r="G15" s="56"/>
      <c r="H15" s="67">
        <f t="shared" si="1"/>
        <v>64126</v>
      </c>
      <c r="I15" s="68">
        <f>I9*A15</f>
        <v>71250</v>
      </c>
      <c r="J15" s="69">
        <v>400</v>
      </c>
      <c r="K15" s="69">
        <f t="shared" si="3"/>
        <v>200</v>
      </c>
      <c r="M15" s="67">
        <f t="shared" si="2"/>
        <v>64126</v>
      </c>
      <c r="N15" s="70">
        <f>N9*A15</f>
        <v>71250</v>
      </c>
      <c r="O15" s="71">
        <v>400</v>
      </c>
      <c r="P15" s="86"/>
    </row>
    <row r="16" spans="1:18" x14ac:dyDescent="0.3">
      <c r="A16" s="37">
        <v>2.75</v>
      </c>
      <c r="B16" s="72">
        <f t="shared" si="0"/>
        <v>71251</v>
      </c>
      <c r="C16" s="73">
        <f>C9*A16</f>
        <v>78375</v>
      </c>
      <c r="D16" s="74">
        <v>410</v>
      </c>
      <c r="E16" s="75">
        <v>560</v>
      </c>
      <c r="F16" s="76">
        <v>560</v>
      </c>
      <c r="G16" s="56"/>
      <c r="H16" s="77">
        <f t="shared" si="1"/>
        <v>71251</v>
      </c>
      <c r="I16" s="78">
        <f>I9*A16</f>
        <v>78375</v>
      </c>
      <c r="J16" s="79">
        <v>450</v>
      </c>
      <c r="K16" s="79">
        <f t="shared" si="3"/>
        <v>225</v>
      </c>
      <c r="M16" s="77">
        <f t="shared" si="2"/>
        <v>71251</v>
      </c>
      <c r="N16" s="80">
        <f>N9*A16</f>
        <v>78375</v>
      </c>
      <c r="O16" s="81">
        <v>450</v>
      </c>
    </row>
    <row r="17" spans="1:15" x14ac:dyDescent="0.3">
      <c r="A17" s="37">
        <v>3</v>
      </c>
      <c r="B17" s="62">
        <f t="shared" si="0"/>
        <v>78376</v>
      </c>
      <c r="C17" s="63">
        <f>C9*A17</f>
        <v>85500</v>
      </c>
      <c r="D17" s="85">
        <v>485</v>
      </c>
      <c r="E17" s="84">
        <v>635</v>
      </c>
      <c r="F17" s="87">
        <v>635</v>
      </c>
      <c r="G17" s="56"/>
      <c r="H17" s="67">
        <f t="shared" si="1"/>
        <v>78376</v>
      </c>
      <c r="I17" s="68">
        <f>I9*A17</f>
        <v>85500</v>
      </c>
      <c r="J17" s="69">
        <v>500</v>
      </c>
      <c r="K17" s="69">
        <f t="shared" si="3"/>
        <v>250</v>
      </c>
      <c r="M17" s="67">
        <f t="shared" si="2"/>
        <v>78376</v>
      </c>
      <c r="N17" s="70">
        <f>N9*A17</f>
        <v>85500</v>
      </c>
      <c r="O17" s="71">
        <v>500</v>
      </c>
    </row>
    <row r="18" spans="1:15" ht="15" thickBot="1" x14ac:dyDescent="0.35">
      <c r="A18" s="37">
        <v>3.3</v>
      </c>
      <c r="B18" s="72">
        <f t="shared" si="0"/>
        <v>85501</v>
      </c>
      <c r="C18" s="73">
        <f>C9*A18</f>
        <v>94050</v>
      </c>
      <c r="D18" s="74">
        <v>560</v>
      </c>
      <c r="E18" s="75">
        <v>710</v>
      </c>
      <c r="F18" s="88">
        <v>750</v>
      </c>
      <c r="G18" s="89"/>
      <c r="H18" s="77">
        <f t="shared" si="1"/>
        <v>85501</v>
      </c>
      <c r="I18" s="78">
        <f>I9*A18</f>
        <v>94050</v>
      </c>
      <c r="J18" s="79">
        <v>550</v>
      </c>
      <c r="K18" s="79">
        <f t="shared" si="3"/>
        <v>275</v>
      </c>
      <c r="M18" s="77">
        <f t="shared" si="2"/>
        <v>85501</v>
      </c>
      <c r="N18" s="80">
        <f>N9*A18</f>
        <v>94050</v>
      </c>
      <c r="O18" s="81">
        <v>550</v>
      </c>
    </row>
    <row r="19" spans="1:15" x14ac:dyDescent="0.3">
      <c r="A19" s="37">
        <v>3.5</v>
      </c>
      <c r="B19" s="62">
        <f t="shared" si="0"/>
        <v>94051</v>
      </c>
      <c r="C19" s="63">
        <f>C9*A19</f>
        <v>99750</v>
      </c>
      <c r="D19" s="85">
        <v>600</v>
      </c>
      <c r="E19" s="84">
        <v>750</v>
      </c>
      <c r="F19" s="90"/>
      <c r="G19" s="56"/>
      <c r="H19" s="67">
        <f t="shared" si="1"/>
        <v>94051</v>
      </c>
      <c r="I19" s="68">
        <f>I9*A19</f>
        <v>99750</v>
      </c>
      <c r="J19" s="69">
        <v>600</v>
      </c>
      <c r="K19" s="69">
        <f t="shared" si="3"/>
        <v>300</v>
      </c>
      <c r="M19" s="67">
        <f t="shared" si="2"/>
        <v>94051</v>
      </c>
      <c r="N19" s="70">
        <f>N9*A19</f>
        <v>99750</v>
      </c>
      <c r="O19" s="71">
        <v>600</v>
      </c>
    </row>
    <row r="20" spans="1:15" x14ac:dyDescent="0.3">
      <c r="A20" s="37">
        <v>3.75</v>
      </c>
      <c r="B20" s="72">
        <f t="shared" si="0"/>
        <v>99751</v>
      </c>
      <c r="C20" s="73">
        <f>C9*A20</f>
        <v>106875</v>
      </c>
      <c r="D20" s="74">
        <v>675</v>
      </c>
      <c r="E20" s="75">
        <v>825</v>
      </c>
      <c r="F20" s="21"/>
      <c r="G20" s="56"/>
      <c r="H20" s="77">
        <f t="shared" si="1"/>
        <v>99751</v>
      </c>
      <c r="I20" s="78">
        <f>I9*A20</f>
        <v>106875</v>
      </c>
      <c r="J20" s="79">
        <v>650</v>
      </c>
      <c r="K20" s="79">
        <f t="shared" si="3"/>
        <v>325</v>
      </c>
      <c r="M20" s="77">
        <f t="shared" si="2"/>
        <v>99751</v>
      </c>
      <c r="N20" s="80">
        <f>N9*A20</f>
        <v>106875</v>
      </c>
      <c r="O20" s="81">
        <v>650</v>
      </c>
    </row>
    <row r="21" spans="1:15" x14ac:dyDescent="0.3">
      <c r="A21" s="37">
        <v>4</v>
      </c>
      <c r="B21" s="62">
        <f t="shared" si="0"/>
        <v>106876</v>
      </c>
      <c r="C21" s="63">
        <f>C9*A21</f>
        <v>114000</v>
      </c>
      <c r="D21" s="85">
        <v>710</v>
      </c>
      <c r="E21" s="84">
        <v>860</v>
      </c>
      <c r="F21" s="21"/>
      <c r="G21" s="56"/>
      <c r="H21" s="67">
        <f t="shared" si="1"/>
        <v>106876</v>
      </c>
      <c r="I21" s="68">
        <f>I9*A21</f>
        <v>114000</v>
      </c>
      <c r="J21" s="69">
        <v>700</v>
      </c>
      <c r="K21" s="69">
        <f t="shared" si="3"/>
        <v>350</v>
      </c>
      <c r="M21" s="67">
        <f t="shared" si="2"/>
        <v>106876</v>
      </c>
      <c r="N21" s="70">
        <f>N9*A21</f>
        <v>114000</v>
      </c>
      <c r="O21" s="71">
        <v>700</v>
      </c>
    </row>
    <row r="22" spans="1:15" x14ac:dyDescent="0.3">
      <c r="A22" s="91">
        <v>5</v>
      </c>
      <c r="B22" s="77">
        <f t="shared" si="0"/>
        <v>114001</v>
      </c>
      <c r="C22" s="78">
        <v>142500</v>
      </c>
      <c r="D22" s="79">
        <v>750</v>
      </c>
      <c r="E22" s="79">
        <v>900</v>
      </c>
      <c r="F22" s="21"/>
      <c r="G22" s="56"/>
      <c r="H22" s="92">
        <f t="shared" si="1"/>
        <v>114001</v>
      </c>
      <c r="I22" s="93">
        <v>142500</v>
      </c>
      <c r="J22" s="94">
        <v>750</v>
      </c>
      <c r="K22" s="79">
        <f t="shared" si="3"/>
        <v>375</v>
      </c>
      <c r="M22" s="77">
        <f t="shared" si="2"/>
        <v>114001</v>
      </c>
      <c r="N22" s="80">
        <v>142500</v>
      </c>
      <c r="O22" s="81">
        <v>750</v>
      </c>
    </row>
    <row r="23" spans="1:15" x14ac:dyDescent="0.3">
      <c r="A23" s="91">
        <v>7</v>
      </c>
      <c r="B23" s="62">
        <f t="shared" si="0"/>
        <v>142501</v>
      </c>
      <c r="C23" s="63">
        <v>199500</v>
      </c>
      <c r="D23" s="85">
        <v>800</v>
      </c>
      <c r="E23" s="84">
        <f t="shared" ref="E23:E28" si="4">D23+150</f>
        <v>950</v>
      </c>
      <c r="F23" s="95"/>
      <c r="G23" s="56"/>
      <c r="H23" s="96">
        <v>142501</v>
      </c>
      <c r="I23" s="97">
        <v>171000</v>
      </c>
      <c r="J23" s="69">
        <v>800</v>
      </c>
      <c r="K23" s="69">
        <f t="shared" si="3"/>
        <v>400</v>
      </c>
      <c r="M23" s="96">
        <v>142501</v>
      </c>
      <c r="N23" s="98">
        <v>171000</v>
      </c>
      <c r="O23" s="71">
        <v>800</v>
      </c>
    </row>
    <row r="24" spans="1:15" x14ac:dyDescent="0.3">
      <c r="A24" s="91">
        <v>10</v>
      </c>
      <c r="B24" s="77">
        <v>199501</v>
      </c>
      <c r="C24" s="78">
        <v>285000</v>
      </c>
      <c r="D24" s="79">
        <v>850</v>
      </c>
      <c r="E24" s="79">
        <f t="shared" si="4"/>
        <v>1000</v>
      </c>
      <c r="F24" s="95"/>
      <c r="G24" s="56"/>
      <c r="H24" s="77">
        <v>171001</v>
      </c>
      <c r="I24" s="78">
        <v>199500</v>
      </c>
      <c r="J24" s="79">
        <v>850</v>
      </c>
      <c r="K24" s="79">
        <f t="shared" si="3"/>
        <v>425</v>
      </c>
      <c r="M24" s="77">
        <v>171001</v>
      </c>
      <c r="N24" s="80">
        <v>199500</v>
      </c>
      <c r="O24" s="81">
        <v>850</v>
      </c>
    </row>
    <row r="25" spans="1:15" x14ac:dyDescent="0.3">
      <c r="A25" s="91">
        <v>12</v>
      </c>
      <c r="B25" s="62">
        <v>285001</v>
      </c>
      <c r="C25" s="63">
        <v>342000</v>
      </c>
      <c r="D25" s="85">
        <v>880</v>
      </c>
      <c r="E25" s="84">
        <f t="shared" si="4"/>
        <v>1030</v>
      </c>
      <c r="F25" s="95"/>
      <c r="G25" s="56"/>
      <c r="H25" s="96">
        <v>199501</v>
      </c>
      <c r="I25" s="97">
        <v>228000</v>
      </c>
      <c r="J25" s="69">
        <v>900</v>
      </c>
      <c r="K25" s="69">
        <f t="shared" si="3"/>
        <v>450</v>
      </c>
      <c r="M25" s="96">
        <v>199501</v>
      </c>
      <c r="N25" s="98">
        <v>228000</v>
      </c>
      <c r="O25" s="71">
        <v>900</v>
      </c>
    </row>
    <row r="26" spans="1:15" ht="15" thickBot="1" x14ac:dyDescent="0.35">
      <c r="A26" s="91">
        <v>14</v>
      </c>
      <c r="B26" s="77">
        <v>342001</v>
      </c>
      <c r="C26" s="78">
        <v>399000</v>
      </c>
      <c r="D26" s="79">
        <v>900</v>
      </c>
      <c r="E26" s="79">
        <f t="shared" si="4"/>
        <v>1050</v>
      </c>
      <c r="F26" s="95"/>
      <c r="G26" s="56"/>
      <c r="H26" s="77">
        <v>228001</v>
      </c>
      <c r="I26" s="78">
        <v>342000</v>
      </c>
      <c r="J26" s="79">
        <v>1000</v>
      </c>
      <c r="K26" s="79">
        <f t="shared" si="3"/>
        <v>500</v>
      </c>
      <c r="M26" s="99">
        <v>228001</v>
      </c>
      <c r="N26" s="100">
        <v>342000</v>
      </c>
      <c r="O26" s="101">
        <v>1000</v>
      </c>
    </row>
    <row r="27" spans="1:15" x14ac:dyDescent="0.3">
      <c r="A27" s="91">
        <v>16</v>
      </c>
      <c r="B27" s="62">
        <v>399001</v>
      </c>
      <c r="C27" s="63">
        <v>456000</v>
      </c>
      <c r="D27" s="85">
        <v>950</v>
      </c>
      <c r="E27" s="84">
        <f t="shared" si="4"/>
        <v>1100</v>
      </c>
      <c r="F27" s="95"/>
      <c r="G27" s="56"/>
      <c r="H27" s="62">
        <v>342001</v>
      </c>
      <c r="I27" s="63">
        <v>399000</v>
      </c>
      <c r="J27" s="85">
        <v>1300</v>
      </c>
      <c r="K27" s="84">
        <f t="shared" si="3"/>
        <v>650</v>
      </c>
      <c r="L27" s="102"/>
      <c r="M27" s="96">
        <v>342001</v>
      </c>
      <c r="N27" s="98">
        <v>399000</v>
      </c>
      <c r="O27" s="71">
        <v>1300</v>
      </c>
    </row>
    <row r="28" spans="1:15" x14ac:dyDescent="0.3">
      <c r="A28" t="s">
        <v>25</v>
      </c>
      <c r="B28" s="77" t="s">
        <v>26</v>
      </c>
      <c r="C28" s="78"/>
      <c r="D28" s="79">
        <v>1000</v>
      </c>
      <c r="E28" s="79">
        <f t="shared" si="4"/>
        <v>1150</v>
      </c>
      <c r="F28" s="103"/>
      <c r="G28" s="56"/>
      <c r="H28" s="77">
        <v>399001</v>
      </c>
      <c r="I28" s="78">
        <v>456000</v>
      </c>
      <c r="J28" s="79">
        <v>1500</v>
      </c>
      <c r="K28" s="79">
        <f t="shared" si="3"/>
        <v>750</v>
      </c>
      <c r="L28" s="102"/>
      <c r="M28" s="77">
        <v>399001</v>
      </c>
      <c r="N28" s="80">
        <v>456000</v>
      </c>
      <c r="O28" s="81">
        <v>1500</v>
      </c>
    </row>
    <row r="29" spans="1:15" x14ac:dyDescent="0.3">
      <c r="B29" s="104"/>
      <c r="C29" s="104"/>
      <c r="D29" s="105"/>
      <c r="E29" s="106"/>
      <c r="F29" s="103"/>
      <c r="G29" s="56"/>
      <c r="H29" s="62" t="s">
        <v>26</v>
      </c>
      <c r="I29" s="63"/>
      <c r="J29" s="85">
        <v>2000</v>
      </c>
      <c r="K29" s="84">
        <f t="shared" si="3"/>
        <v>1000</v>
      </c>
      <c r="L29" s="102"/>
      <c r="M29" s="96" t="s">
        <v>26</v>
      </c>
      <c r="N29" s="98"/>
      <c r="O29" s="71">
        <v>2000</v>
      </c>
    </row>
    <row r="30" spans="1:15" x14ac:dyDescent="0.3">
      <c r="F30" s="103"/>
      <c r="G30" s="56"/>
      <c r="K30" s="21"/>
      <c r="L30" s="102"/>
      <c r="M30" s="102"/>
      <c r="N30" s="86"/>
    </row>
    <row r="31" spans="1:15" x14ac:dyDescent="0.3">
      <c r="B31" s="144" t="s">
        <v>1</v>
      </c>
      <c r="C31" s="144"/>
      <c r="D31" s="107"/>
      <c r="E31" s="2">
        <f>'[1]Int.térítési díj számítás'!B48</f>
        <v>1661.6824074935457</v>
      </c>
      <c r="F31" s="108"/>
      <c r="G31" s="109"/>
      <c r="H31" s="144" t="s">
        <v>1</v>
      </c>
      <c r="I31" s="144"/>
      <c r="J31" s="110"/>
      <c r="K31" s="2">
        <f>'[1]Int.térítési díj számítás'!B56</f>
        <v>1623.5235496019518</v>
      </c>
      <c r="L31" s="102"/>
      <c r="M31" s="102"/>
      <c r="N31" s="86"/>
    </row>
    <row r="32" spans="1:15" ht="14.25" customHeight="1" thickBot="1" x14ac:dyDescent="0.35">
      <c r="A32" s="1"/>
      <c r="B32" s="145" t="s">
        <v>3</v>
      </c>
      <c r="C32" s="146"/>
      <c r="D32" s="146"/>
      <c r="E32" s="111">
        <v>110</v>
      </c>
      <c r="F32" s="108"/>
      <c r="G32" s="112"/>
      <c r="H32" s="145" t="s">
        <v>3</v>
      </c>
      <c r="I32" s="146"/>
      <c r="J32" s="146"/>
      <c r="K32" s="111">
        <v>0</v>
      </c>
      <c r="L32" s="113"/>
      <c r="M32" s="113"/>
      <c r="N32" s="113"/>
    </row>
    <row r="33" spans="1:17" ht="24.75" customHeight="1" thickTop="1" thickBot="1" x14ac:dyDescent="0.35">
      <c r="B33" s="148" t="s">
        <v>27</v>
      </c>
      <c r="C33" s="149"/>
      <c r="D33" s="149"/>
      <c r="E33" s="149"/>
      <c r="F33" s="150"/>
      <c r="G33" s="56"/>
      <c r="H33" s="148" t="s">
        <v>28</v>
      </c>
      <c r="I33" s="149"/>
      <c r="J33" s="149"/>
      <c r="K33" s="150"/>
    </row>
    <row r="34" spans="1:17" ht="15.6" thickTop="1" thickBot="1" x14ac:dyDescent="0.35">
      <c r="B34" s="24"/>
      <c r="C34" s="24"/>
      <c r="E34" s="24" t="s">
        <v>29</v>
      </c>
      <c r="F34" s="24"/>
      <c r="G34" s="56"/>
      <c r="H34" s="114"/>
      <c r="I34" s="24"/>
      <c r="K34" s="24" t="s">
        <v>29</v>
      </c>
      <c r="L34" s="115"/>
      <c r="M34" s="115"/>
      <c r="N34" s="115"/>
    </row>
    <row r="35" spans="1:17" ht="15" thickBot="1" x14ac:dyDescent="0.35">
      <c r="B35" s="135" t="s">
        <v>30</v>
      </c>
      <c r="C35" s="136"/>
      <c r="D35" s="136"/>
      <c r="E35" s="116"/>
      <c r="F35" s="117" t="s">
        <v>31</v>
      </c>
      <c r="G35" s="56"/>
      <c r="H35" s="135" t="s">
        <v>30</v>
      </c>
      <c r="I35" s="136"/>
      <c r="J35" s="136"/>
      <c r="K35" s="117" t="s">
        <v>32</v>
      </c>
      <c r="L35" s="102"/>
      <c r="M35" s="102"/>
      <c r="N35" s="86"/>
    </row>
    <row r="36" spans="1:17" x14ac:dyDescent="0.3">
      <c r="B36" s="23" t="s">
        <v>33</v>
      </c>
      <c r="H36" s="23" t="s">
        <v>34</v>
      </c>
    </row>
    <row r="37" spans="1:17" x14ac:dyDescent="0.3">
      <c r="B37" s="23"/>
      <c r="H37" s="23"/>
    </row>
    <row r="38" spans="1:17" ht="13.5" customHeight="1" x14ac:dyDescent="0.3">
      <c r="B38" s="144" t="s">
        <v>1</v>
      </c>
      <c r="C38" s="144"/>
      <c r="D38" s="110"/>
      <c r="E38" s="118">
        <f>'[1]Int.térítési díj számítás'!B24</f>
        <v>6253.6447662290639</v>
      </c>
      <c r="F38" s="82"/>
      <c r="H38" s="144" t="s">
        <v>1</v>
      </c>
      <c r="I38" s="144"/>
      <c r="J38" s="107"/>
      <c r="K38" s="2">
        <f>'[1]Int.térítési díj számítás'!B32</f>
        <v>19365.847156822652</v>
      </c>
      <c r="M38" s="144" t="s">
        <v>1</v>
      </c>
      <c r="N38" s="144"/>
      <c r="O38" s="107"/>
      <c r="P38" s="2">
        <f>'[1]Int.térítési díj számítás'!B40</f>
        <v>9006.8488124038104</v>
      </c>
    </row>
    <row r="39" spans="1:17" ht="14.25" customHeight="1" thickBot="1" x14ac:dyDescent="0.35">
      <c r="B39" s="145" t="s">
        <v>3</v>
      </c>
      <c r="C39" s="146"/>
      <c r="D39" s="146"/>
      <c r="E39" s="111">
        <v>0</v>
      </c>
      <c r="F39" s="111"/>
      <c r="G39" s="119"/>
      <c r="H39" s="145" t="s">
        <v>3</v>
      </c>
      <c r="I39" s="146"/>
      <c r="J39" s="146"/>
      <c r="K39" s="111">
        <v>0</v>
      </c>
      <c r="M39" s="145" t="s">
        <v>3</v>
      </c>
      <c r="N39" s="146"/>
      <c r="O39" s="147"/>
      <c r="P39" s="111">
        <v>0</v>
      </c>
    </row>
    <row r="40" spans="1:17" ht="15.6" thickTop="1" thickBot="1" x14ac:dyDescent="0.35">
      <c r="B40" s="148" t="s">
        <v>35</v>
      </c>
      <c r="C40" s="149"/>
      <c r="D40" s="149"/>
      <c r="E40" s="150"/>
      <c r="G40" s="120"/>
      <c r="H40" s="148" t="s">
        <v>36</v>
      </c>
      <c r="I40" s="149"/>
      <c r="J40" s="149"/>
      <c r="K40" s="150"/>
      <c r="M40" s="151" t="s">
        <v>37</v>
      </c>
      <c r="N40" s="152"/>
      <c r="O40" s="152"/>
      <c r="P40" s="153"/>
      <c r="Q40" s="22"/>
    </row>
    <row r="41" spans="1:17" ht="15.6" thickTop="1" thickBot="1" x14ac:dyDescent="0.35">
      <c r="B41" s="24"/>
      <c r="C41" s="24"/>
      <c r="E41" s="24" t="s">
        <v>29</v>
      </c>
      <c r="F41" s="24"/>
      <c r="G41" s="120"/>
      <c r="H41" s="24"/>
      <c r="I41" s="24"/>
      <c r="K41" s="24" t="s">
        <v>29</v>
      </c>
      <c r="M41" s="24"/>
      <c r="N41" s="24"/>
      <c r="P41" s="24" t="s">
        <v>29</v>
      </c>
    </row>
    <row r="42" spans="1:17" ht="26.25" customHeight="1" thickBot="1" x14ac:dyDescent="0.35">
      <c r="B42" s="135" t="s">
        <v>30</v>
      </c>
      <c r="C42" s="136"/>
      <c r="D42" s="136"/>
      <c r="E42" s="121">
        <v>0</v>
      </c>
      <c r="F42" s="86"/>
      <c r="H42" s="137" t="s">
        <v>38</v>
      </c>
      <c r="I42" s="138"/>
      <c r="J42" s="138"/>
      <c r="K42" s="121">
        <v>0</v>
      </c>
      <c r="M42" s="135" t="s">
        <v>30</v>
      </c>
      <c r="N42" s="136"/>
      <c r="O42" s="139"/>
      <c r="P42" s="121">
        <v>0</v>
      </c>
    </row>
    <row r="43" spans="1:17" ht="27" customHeight="1" thickBot="1" x14ac:dyDescent="0.35">
      <c r="H43" s="140" t="s">
        <v>39</v>
      </c>
      <c r="I43" s="141"/>
      <c r="J43" s="141"/>
      <c r="K43" s="122" t="s">
        <v>40</v>
      </c>
    </row>
    <row r="44" spans="1:17" x14ac:dyDescent="0.3">
      <c r="H44" s="142" t="s">
        <v>41</v>
      </c>
      <c r="I44" s="142"/>
      <c r="J44" s="142"/>
      <c r="K44" s="142"/>
    </row>
    <row r="45" spans="1:17" ht="12" customHeight="1" x14ac:dyDescent="0.3">
      <c r="H45" s="143"/>
      <c r="I45" s="143"/>
      <c r="J45" s="143"/>
      <c r="K45" s="143"/>
    </row>
    <row r="46" spans="1:17" x14ac:dyDescent="0.3">
      <c r="A46" s="86" t="s">
        <v>42</v>
      </c>
    </row>
    <row r="47" spans="1:17" ht="15" thickBot="1" x14ac:dyDescent="0.35">
      <c r="A47" s="86" t="s">
        <v>43</v>
      </c>
      <c r="G47" s="123"/>
      <c r="K47" s="86" t="s">
        <v>44</v>
      </c>
    </row>
    <row r="48" spans="1:17" ht="21" customHeight="1" thickTop="1" thickBot="1" x14ac:dyDescent="0.35">
      <c r="A48" s="129" t="s">
        <v>45</v>
      </c>
      <c r="B48" s="130"/>
      <c r="C48" s="130"/>
      <c r="D48" s="130"/>
      <c r="E48" s="130"/>
      <c r="F48" s="130"/>
      <c r="G48" s="131"/>
      <c r="H48" s="124">
        <f>'[1]Int.térítési díj számítás'!D7</f>
        <v>2355.2084638072538</v>
      </c>
      <c r="I48" s="125"/>
      <c r="K48" s="129" t="s">
        <v>46</v>
      </c>
      <c r="L48" s="130"/>
      <c r="M48" s="130"/>
      <c r="N48" s="130"/>
      <c r="O48" s="131"/>
      <c r="P48" s="126">
        <f>'[1]Int.térítési díj számítás'!D74</f>
        <v>12623.390554515252</v>
      </c>
    </row>
    <row r="49" spans="1:16" ht="13.5" customHeight="1" thickTop="1" thickBot="1" x14ac:dyDescent="0.35">
      <c r="A49" s="86" t="s">
        <v>47</v>
      </c>
      <c r="B49" s="127"/>
      <c r="C49" s="127"/>
      <c r="D49" s="127"/>
      <c r="E49" s="127"/>
      <c r="F49" s="127"/>
      <c r="G49" s="127"/>
      <c r="H49" s="127"/>
      <c r="K49" s="86" t="s">
        <v>48</v>
      </c>
      <c r="L49" s="127"/>
      <c r="M49" s="127"/>
      <c r="N49" s="127"/>
      <c r="O49" s="127"/>
      <c r="P49" s="127"/>
    </row>
    <row r="50" spans="1:16" ht="21" customHeight="1" thickTop="1" thickBot="1" x14ac:dyDescent="0.35">
      <c r="A50" s="129" t="s">
        <v>49</v>
      </c>
      <c r="B50" s="130"/>
      <c r="C50" s="130"/>
      <c r="D50" s="130"/>
      <c r="E50" s="130"/>
      <c r="F50" s="130"/>
      <c r="G50" s="131"/>
      <c r="H50" s="126">
        <f>Q9</f>
        <v>145</v>
      </c>
      <c r="I50" s="125"/>
      <c r="K50" s="132" t="s">
        <v>50</v>
      </c>
      <c r="L50" s="133"/>
      <c r="M50" s="133"/>
      <c r="N50" s="133"/>
      <c r="O50" s="134"/>
      <c r="P50" s="126">
        <f>'[1]Int.térítési díj számítás'!D75</f>
        <v>575.16132999999991</v>
      </c>
    </row>
    <row r="51" spans="1:16" ht="13.5" customHeight="1" thickTop="1" x14ac:dyDescent="0.3">
      <c r="I51" s="128"/>
    </row>
  </sheetData>
  <mergeCells count="43">
    <mergeCell ref="O3:P3"/>
    <mergeCell ref="B4:C4"/>
    <mergeCell ref="H4:I4"/>
    <mergeCell ref="L4:M4"/>
    <mergeCell ref="O4:P4"/>
    <mergeCell ref="B8:C8"/>
    <mergeCell ref="K1:M1"/>
    <mergeCell ref="B3:C3"/>
    <mergeCell ref="H3:I3"/>
    <mergeCell ref="L3:M3"/>
    <mergeCell ref="B5:C5"/>
    <mergeCell ref="H5:K5"/>
    <mergeCell ref="M5:Q5"/>
    <mergeCell ref="D6:E6"/>
    <mergeCell ref="M7:N7"/>
    <mergeCell ref="P9:P11"/>
    <mergeCell ref="Q9:Q11"/>
    <mergeCell ref="B31:C31"/>
    <mergeCell ref="H31:I31"/>
    <mergeCell ref="B32:D32"/>
    <mergeCell ref="H32:J32"/>
    <mergeCell ref="B33:F33"/>
    <mergeCell ref="H33:K33"/>
    <mergeCell ref="B35:D35"/>
    <mergeCell ref="H35:J35"/>
    <mergeCell ref="B38:C38"/>
    <mergeCell ref="H38:I38"/>
    <mergeCell ref="M38:N38"/>
    <mergeCell ref="B39:D39"/>
    <mergeCell ref="H39:J39"/>
    <mergeCell ref="M39:O39"/>
    <mergeCell ref="B40:E40"/>
    <mergeCell ref="H40:K40"/>
    <mergeCell ref="M40:P40"/>
    <mergeCell ref="A50:G50"/>
    <mergeCell ref="K50:O50"/>
    <mergeCell ref="B42:D42"/>
    <mergeCell ref="H42:J42"/>
    <mergeCell ref="M42:O42"/>
    <mergeCell ref="H43:J43"/>
    <mergeCell ref="H44:K45"/>
    <mergeCell ref="A48:G48"/>
    <mergeCell ref="K48:O48"/>
  </mergeCells>
  <pageMargins left="0.7" right="0.7" top="0.75" bottom="0.75" header="0.3" footer="0.3"/>
  <pageSetup paperSize="9" scale="53" orientation="landscape" horizontalDpi="4294967293" r:id="rId1"/>
  <colBreaks count="1" manualBreakCount="1">
    <brk id="17" max="49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 Andrea</dc:creator>
  <cp:lastModifiedBy>Felhasználó</cp:lastModifiedBy>
  <cp:lastPrinted>2026-03-30T07:11:24Z</cp:lastPrinted>
  <dcterms:created xsi:type="dcterms:W3CDTF">2026-03-27T12:25:10Z</dcterms:created>
  <dcterms:modified xsi:type="dcterms:W3CDTF">2026-03-30T07:11:39Z</dcterms:modified>
</cp:coreProperties>
</file>